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KC PROJECT-SHAREPOINT PROJECT\"/>
    </mc:Choice>
  </mc:AlternateContent>
  <bookViews>
    <workbookView xWindow="0" yWindow="0" windowWidth="19200" windowHeight="6735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<sst xmlns="http://schemas.openxmlformats.org/spreadsheetml/2006/main" count="23175" uniqueCount="138">
  <si>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</si>
  <si>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</si>
  <si>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</si>
  <si>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</si>
  <si>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</si>
  <si>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</si>
  <si>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</si>
  <si>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</si>
  <si>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</si>
  <si>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</si>
  <si>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</si>
  <si>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</si>
  <si>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</si>
  <si>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</si>
  <si>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</si>
  <si>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</si>
  <si>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</si>
  <si>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</si>
  <si>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</si>
  <si>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</si>
  <si>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</si>
  <si>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</si>
  <si>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</si>
  <si>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</si>
  <si>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</si>
  <si>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</si>
  <si>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</si>
  <si>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</si>
  <si>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</si>
  <si>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</si>
  <si>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</si>
  <si>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</si>
  <si>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</si>
  <si>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</si>
  <si>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</si>
  <si>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</si>
  <si>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</si>
  <si>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</si>
  <si>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</si>
  <si>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</si>
  <si>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</si>
  <si>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</si>
  <si>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</si>
  <si>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</si>
  <si>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</si>
  <si>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</si>
  <si>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</si>
  <si>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</si>
  <si>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</si>
  <si>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</si>
  <si>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</si>
  <si>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</si>
  <si>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</si>
  <si>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</si>
  <si>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</si>
  <si>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</si>
  <si>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</si>
  <si>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</si>
  <si>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</si>
  <si>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</si>
  <si>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</si>
  <si>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</si>
  <si>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</si>
  <si>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</si>
  <si>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</si>
  <si>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</si>
  <si>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</si>
  <si>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</si>
  <si>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</si>
  <si>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</si>
  <si>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</si>
  <si>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</si>
  <si>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</si>
  <si>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</si>
  <si>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</si>
  <si>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</si>
  <si>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</si>
  <si>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</si>
  <si>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</si>
  <si>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</si>
  <si>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</si>
  <si>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</si>
  <si>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</si>
  <si>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</si>
  <si>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</si>
  <si>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</si>
  <si>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</si>
  <si>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</si>
  <si>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</si>
  <si>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</si>
  <si>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</si>
  <si>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</si>
  <si>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</si>
  <si>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</si>
  <si>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</si>
  <si>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</si>
  <si>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</si>
  <si>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</si>
  <si>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</si>
  <si>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</si>
  <si>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</si>
  <si>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</si>
  <si>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</si>
  <si>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</si>
  <si>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</si>
  <si>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</si>
  <si>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</si>
  <si>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</si>
  <si>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</si>
  <si>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</si>
  <si>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</si>
  <si>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</si>
  <si>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</si>
  <si>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</si>
  <si>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</si>
  <si>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</si>
  <si>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</si>
  <si>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</si>
  <si>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</si>
  <si>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</si>
  <si>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</si>
  <si>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</si>
  <si>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</si>
  <si>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</si>
  <si>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</si>
  <si>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</si>
  <si>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</si>
  <si>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</si>
  <si>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</si>
  <si>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</si>
  <si>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</si>
  <si>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</si>
  <si>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</si>
  <si>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</si>
  <si>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</si>
  <si>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</si>
  <si>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</si>
  <si>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- 26
Total number of Arrests over the last 7 days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</si>
</sst>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14"/>
  <sheetViews>
    <sheetView workbookViewId="0">
      <selection activeCell="P31" sqref="P31"/>
    </sheetView>
  </sheetViews>
  <sheetFormatPr defaultRowHeight="15" x14ac:dyDescent="0.25"/>
  <cols>
    <col min="1" max="1" width="15.85546875" bestFit="1" customWidth="1"/>
    <col min="12" max="17" width="16.42578125" customWidth="1"/>
    <col min="18" max="18" width="18.5703125" customWidth="1"/>
  </cols>
  <sheetData>
    <row r="1" spans="1:18" x14ac:dyDescent="0.25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3462</v>
      </c>
      <c r="N11" s="2">
        <f>SUMIF($B:$B,$L$11,F:F)</f>
        <v>1259</v>
      </c>
      <c r="O11" s="2">
        <f>SUMIF($B:$B,$L$11,G:G)</f>
        <v>217</v>
      </c>
      <c r="P11" s="2">
        <f>SUMIF($B:$B,$L$11,H:H)</f>
        <v>426</v>
      </c>
      <c r="Q11" s="2">
        <f>SUMIF($B:$B,$L$11,I:I)</f>
        <v>44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3860</v>
      </c>
      <c r="N12" s="2">
        <f>SUMIF($B:$B,$L$12,F:F)</f>
        <v>934</v>
      </c>
      <c r="O12" s="2">
        <f>SUMIF($B:$B,$L$12,G:G)</f>
        <v>205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5135</v>
      </c>
      <c r="N13" s="2">
        <f>SUMIF($B:$B,$L$13,F:F)</f>
        <v>1327</v>
      </c>
      <c r="O13" s="2">
        <f>SUMIF($B:$B,$L$13,G:G)</f>
        <v>70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6474</v>
      </c>
      <c r="N14" s="2">
        <f>SUMIF($B:$B,$L$14,F:F)</f>
        <v>1700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13285</v>
      </c>
      <c r="N15" s="2">
        <f>SUMIF($B:$B,$L$15,F:F)</f>
        <v>5434</v>
      </c>
      <c r="O15" s="2">
        <f>SUMIF($B:$B,$L$15,G:G)</f>
        <v>1351</v>
      </c>
      <c r="P15" s="2">
        <f>SUMIF($B:$B,$L$15,H:H)</f>
        <v>2320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4278</v>
      </c>
      <c r="N16" s="2">
        <f>SUMIF($B:$B,$L$16,F:F)</f>
        <v>1123</v>
      </c>
      <c r="O16" s="2">
        <f>SUMIF($B:$B,$L$16,G:G)</f>
        <v>198</v>
      </c>
      <c r="P16" s="2">
        <f>SUMIF($B:$B,$L$16,H:H)</f>
        <v>453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6277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24897</v>
      </c>
      <c r="N18" s="2">
        <f>SUMIF($B:$B,$L$18,F:F)</f>
        <v>8163</v>
      </c>
      <c r="O18" s="2">
        <f>SUMIF($B:$B,$L$18,G:G)</f>
        <v>1041</v>
      </c>
      <c r="P18" s="2">
        <f>SUMIF($B:$B,$L$18,H:H)</f>
        <v>5751</v>
      </c>
      <c r="Q18" s="2">
        <f>SUMIF($B:$B,$L$18,I:I)</f>
        <v>210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7875</v>
      </c>
      <c r="N19" s="2">
        <f>SUMIF($B:$B,$L$19,F:F)</f>
        <v>1665</v>
      </c>
      <c r="O19" s="2">
        <f>SUMIF($B:$B,$L$19,G:G)</f>
        <v>87</v>
      </c>
      <c r="P19" s="2">
        <f>SUMIF($B:$B,$L$19,H:H)</f>
        <v>1001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5034</v>
      </c>
      <c r="N20" s="2">
        <f>SUMIF($B:$B,$L$20,F:F)</f>
        <v>1689</v>
      </c>
      <c r="O20" s="2">
        <f>SUMIF($B:$B,$L$20,G:G)</f>
        <v>137</v>
      </c>
      <c r="P20" s="2">
        <f>SUMIF($B:$B,$L$20,H:H)</f>
        <v>1293</v>
      </c>
      <c r="Q20" s="2">
        <f>SUMIF($B:$B,$L$20,I:I)</f>
        <v>65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5106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6087</v>
      </c>
      <c r="N22" s="2">
        <f>SUMIF($B:$B,$L$22,F:F)</f>
        <v>2447</v>
      </c>
      <c r="O22" s="2">
        <f>SUMIF($B:$B,$L$22,G:G)</f>
        <v>438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2101</v>
      </c>
      <c r="N23" s="2">
        <f>SUMIF($B:$B,$L$23,F:F)</f>
        <v>635</v>
      </c>
      <c r="O23" s="2">
        <f>SUMIF($B:$B,$L$23,G:G)</f>
        <v>74</v>
      </c>
      <c r="P23" s="2">
        <f>SUMIF($B:$B,$L$23,H:H)</f>
        <v>220</v>
      </c>
      <c r="Q23" s="2">
        <f>SUMIF($B:$B,$L$23,I:I)</f>
        <v>54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93871</v>
      </c>
      <c r="N24" s="5">
        <f>SUM(F:F)</f>
        <v>29388</v>
      </c>
      <c r="O24" s="5">
        <f>SUM(G:G)</f>
        <v>4691</v>
      </c>
      <c r="P24" s="5">
        <f>SUM(H:H)</f>
        <v>16910</v>
      </c>
      <c r="Q24" s="5">
        <f>SUM(I:I)</f>
        <v>968</v>
      </c>
      <c r="R24" s="9">
        <f>SUM(R11:R23)</f>
        <v>939</v>
      </c>
    </row>
    <row r="25" spans="1:18" ht="15" customHeight="1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87</v>
      </c>
      <c r="D7707" t="s">
        <v>88</v>
      </c>
      <c r="E7707">
        <v>0</v>
      </c>
      <c r="F7707">
        <v>0</v>
      </c>
      <c r="G7707">
        <v>0</v>
      </c>
      <c r="H7707">
        <v>0</v>
      </c>
      <c r="I7707">
        <v>0</v>
      </c>
    </row>
    <row r="7708" spans="1:9" x14ac:dyDescent="0.25">
      <c r="A7708" s="11">
        <v>44352</v>
      </c>
      <c r="B7708" t="s">
        <v>37</v>
      </c>
      <c r="C7708" t="s">
        <v>81</v>
      </c>
      <c r="D7708" t="s">
        <v>82</v>
      </c>
      <c r="E7708">
        <v>0</v>
      </c>
      <c r="F7708">
        <v>0</v>
      </c>
      <c r="G7708">
        <v>0</v>
      </c>
      <c r="H7708">
        <v>0</v>
      </c>
      <c r="I7708">
        <v>1</v>
      </c>
    </row>
    <row r="7709" spans="1:9" x14ac:dyDescent="0.25">
      <c r="A7709" s="11">
        <v>44352</v>
      </c>
      <c r="B7709" t="s">
        <v>5</v>
      </c>
      <c r="C7709" t="s">
        <v>6</v>
      </c>
      <c r="D7709" t="s">
        <v>7</v>
      </c>
      <c r="E7709">
        <v>8</v>
      </c>
      <c r="F7709">
        <v>0</v>
      </c>
      <c r="G7709">
        <v>5</v>
      </c>
      <c r="H7709">
        <v>2</v>
      </c>
      <c r="I7709">
        <v>0</v>
      </c>
    </row>
    <row r="7710" spans="1:9" x14ac:dyDescent="0.25">
      <c r="A7710" s="11">
        <v>44352</v>
      </c>
      <c r="B7710" t="s">
        <v>20</v>
      </c>
      <c r="C7710" t="s">
        <v>21</v>
      </c>
      <c r="D7710" t="s">
        <v>22</v>
      </c>
      <c r="E7710">
        <v>14</v>
      </c>
      <c r="F7710">
        <v>0</v>
      </c>
      <c r="G7710">
        <v>0</v>
      </c>
      <c r="H7710">
        <v>0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109</v>
      </c>
      <c r="D7711" t="s">
        <v>110</v>
      </c>
      <c r="E7711">
        <v>20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44353</v>
      </c>
      <c r="B7712" t="s">
        <v>5</v>
      </c>
      <c r="C7712" t="s">
        <v>99</v>
      </c>
      <c r="D7712" t="s">
        <v>100</v>
      </c>
      <c r="E7712">
        <v>11</v>
      </c>
      <c r="F7712">
        <v>0</v>
      </c>
      <c r="G7712">
        <v>10</v>
      </c>
      <c r="H7712">
        <v>11</v>
      </c>
      <c r="I7712">
        <v>0</v>
      </c>
    </row>
    <row r="7713" spans="1:9" x14ac:dyDescent="0.25">
      <c r="A7713" s="11">
        <v>44353</v>
      </c>
      <c r="B7713" t="s">
        <v>5</v>
      </c>
      <c r="C7713" t="s">
        <v>101</v>
      </c>
      <c r="D7713" t="s">
        <v>102</v>
      </c>
      <c r="E7713">
        <v>3</v>
      </c>
      <c r="F7713">
        <v>0</v>
      </c>
      <c r="G7713">
        <v>0</v>
      </c>
      <c r="H7713">
        <v>0</v>
      </c>
      <c r="I7713">
        <v>0</v>
      </c>
    </row>
    <row r="7714" spans="1:9" x14ac:dyDescent="0.25">
      <c r="A7714" s="11">
        <v>44354</v>
      </c>
      <c r="B7714" t="s">
        <v>32</v>
      </c>
      <c r="C7714" t="s">
        <v>61</v>
      </c>
      <c r="D7714" t="s">
        <v>62</v>
      </c>
      <c r="E7714">
        <v>0</v>
      </c>
      <c r="F7714">
        <v>7</v>
      </c>
      <c r="G7714">
        <v>0</v>
      </c>
      <c r="H7714">
        <v>0</v>
      </c>
      <c r="I7714">
        <v>0</v>
      </c>
    </row>
  </sheetData>
  <autoFilter ref="A1:I4308">
    <sortState ref="A2:I7699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Campbell, Kathryn</cp:lastModifiedBy>
  <dcterms:created xsi:type="dcterms:W3CDTF">2020-05-14T07:45:52Z</dcterms:created>
  <dcterms:modified xsi:type="dcterms:W3CDTF">2021-06-11T08:22:38Z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