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"/>
    </mc:Choice>
  </mc:AlternateContent>
  <bookViews>
    <workbookView xWindow="0" yWindow="0" windowWidth="17250" windowHeight="5640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<sst xmlns="http://schemas.openxmlformats.org/spreadsheetml/2006/main" count="23337" uniqueCount="138">
  <si>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</si>
  <si>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</si>
  <si>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</si>
  <si>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</si>
  <si>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</si>
  <si>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</si>
  <si>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</si>
  <si>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</si>
  <si>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</si>
  <si>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</si>
  <si>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</si>
  <si>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</si>
  <si>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</si>
  <si>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</si>
  <si>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</si>
  <si>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</si>
  <si>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</si>
  <si>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</si>
  <si>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</si>
  <si>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</si>
  <si>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</si>
  <si>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</si>
  <si>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</si>
  <si>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</si>
  <si>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</si>
  <si>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</si>
  <si>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</si>
  <si>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</si>
  <si>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</si>
  <si>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</si>
  <si>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</si>
  <si>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</si>
  <si>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</si>
  <si>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</si>
  <si>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</si>
  <si>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</si>
  <si>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</si>
  <si>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</si>
  <si>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</si>
  <si>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</si>
  <si>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</si>
  <si>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</si>
  <si>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</si>
  <si>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</si>
  <si>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</si>
  <si>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</si>
  <si>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</si>
  <si>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</si>
  <si>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</si>
  <si>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</si>
  <si>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</si>
  <si>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</si>
  <si>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</si>
  <si>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</si>
  <si>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</si>
  <si>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</si>
  <si>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</si>
  <si>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</si>
  <si>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</si>
  <si>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</si>
  <si>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</si>
  <si>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</si>
  <si>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</si>
  <si>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</si>
  <si>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</si>
  <si>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</si>
  <si>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</si>
  <si>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</si>
  <si>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</si>
  <si>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</si>
  <si>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</si>
  <si>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</si>
  <si>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</si>
  <si>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</si>
  <si>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</si>
  <si>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</si>
  <si>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</si>
  <si>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</si>
  <si>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</si>
  <si>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</si>
  <si>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</si>
  <si>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</si>
  <si>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</si>
  <si>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</si>
  <si>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</si>
  <si>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</si>
  <si>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</si>
  <si>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</si>
  <si>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</si>
  <si>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</si>
  <si>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</si>
  <si>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</si>
  <si>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</si>
  <si>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</si>
  <si>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</si>
  <si>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</si>
  <si>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</si>
  <si>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</si>
  <si>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</si>
  <si>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</si>
  <si>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</si>
  <si>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</si>
  <si>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</si>
  <si>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</si>
  <si>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</si>
  <si>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</si>
  <si>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</si>
  <si>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</si>
  <si>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</si>
  <si>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</si>
  <si>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</si>
  <si>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</si>
  <si>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</si>
  <si>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</si>
  <si>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</si>
  <si>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</si>
  <si>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</si>
  <si>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</si>
  <si>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</si>
  <si>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</si>
  <si>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</si>
  <si>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</si>
  <si>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</si>
  <si>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</si>
  <si>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</si>
  <si>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</si>
  <si>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</si>
  <si>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</si>
  <si>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</si>
  <si>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</si>
  <si>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</si>
  <si>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</si>
  <si>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</si>
  <si>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</si>
  <si>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</si>
  <si>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</si>
  <si>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</si>
  <si>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- 1
Total number of Arrests over the last 7 days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</si>
</sst>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8"/>
  <sheetViews>
    <sheetView tabSelected="1" workbookViewId="0">
      <selection activeCell="K8" sqref="K8"/>
    </sheetView>
  </sheetViews>
  <sheetFormatPr defaultRowHeight="15" x14ac:dyDescent="0.25"/>
  <cols>
    <col min="1" max="1" width="16.28515625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13396</v>
      </c>
      <c r="N15" s="2">
        <f>SUMIF($B:$B,$L$15,F:F)</f>
        <v>5467</v>
      </c>
      <c r="O15" s="2">
        <f>SUMIF($B:$B,$L$15,G:G)</f>
        <v>1371</v>
      </c>
      <c r="P15" s="2">
        <f>SUMIF($B:$B,$L$15,H:H)</f>
        <v>2333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4582</v>
      </c>
      <c r="N16" s="2">
        <f>SUMIF($B:$B,$L$16,F:F)</f>
        <v>1173</v>
      </c>
      <c r="O16" s="2">
        <f>SUMIF($B:$B,$L$16,G:G)</f>
        <v>199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25040</v>
      </c>
      <c r="N18" s="2">
        <f>SUMIF($B:$B,$L$18,F:F)</f>
        <v>8370</v>
      </c>
      <c r="O18" s="2">
        <f>SUMIF($B:$B,$L$18,G:G)</f>
        <v>1087</v>
      </c>
      <c r="P18" s="2">
        <f>SUMIF($B:$B,$L$18,H:H)</f>
        <v>5818</v>
      </c>
      <c r="Q18" s="2">
        <f>SUMIF($B:$B,$L$18,I:I)</f>
        <v>210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5042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6202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2150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94814</v>
      </c>
      <c r="N24" s="5">
        <f>SUM(F:F)</f>
        <v>29725</v>
      </c>
      <c r="O24" s="5">
        <f>SUM(G:G)</f>
        <v>4880</v>
      </c>
      <c r="P24" s="5">
        <f>SUM(H:H)</f>
        <v>16993</v>
      </c>
      <c r="Q24" s="5">
        <f>SUM(I:I)</f>
        <v>971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0</v>
      </c>
      <c r="F7752">
        <v>0</v>
      </c>
      <c r="G7752">
        <v>0</v>
      </c>
      <c r="H7752">
        <v>0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2021-07-16T08:21:01Z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